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igh Peak Investments\Wholesaling\Leads\Leads from Jeff\PROPERTY PACKAGES\FOR SALE\Indy 5-Pack June 22, 2018\"/>
    </mc:Choice>
  </mc:AlternateContent>
  <xr:revisionPtr revIDLastSave="0" documentId="10_ncr:8100000_{87B4FEC8-0D51-478A-8C5C-02FC295C040E}" xr6:coauthVersionLast="34" xr6:coauthVersionMax="34" xr10:uidLastSave="{00000000-0000-0000-0000-000000000000}"/>
  <bookViews>
    <workbookView xWindow="0" yWindow="0" windowWidth="28800" windowHeight="11625" xr2:uid="{3051F972-B16B-4923-A9EA-A9B4F3526B99}"/>
  </bookViews>
  <sheets>
    <sheet name="Indy 5 Packag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" i="1" l="1"/>
  <c r="M15" i="1"/>
  <c r="L15" i="1"/>
  <c r="K15" i="1"/>
  <c r="M3" i="1" s="1"/>
  <c r="J15" i="1"/>
  <c r="J3" i="1" s="1"/>
  <c r="O14" i="1"/>
  <c r="N14" i="1"/>
  <c r="O13" i="1"/>
  <c r="N13" i="1"/>
  <c r="P13" i="1" s="1"/>
  <c r="O12" i="1"/>
  <c r="N12" i="1"/>
  <c r="Q12" i="1" s="1"/>
  <c r="O11" i="1"/>
  <c r="N11" i="1"/>
  <c r="P11" i="1" s="1"/>
  <c r="O10" i="1"/>
  <c r="N10" i="1"/>
  <c r="Q10" i="1" s="1"/>
  <c r="P14" i="1" l="1"/>
  <c r="Q14" i="1"/>
  <c r="Q11" i="1"/>
  <c r="N15" i="1"/>
  <c r="O15" i="1"/>
  <c r="P12" i="1"/>
  <c r="Q13" i="1"/>
  <c r="P10" i="1"/>
  <c r="Q15" i="1" l="1"/>
  <c r="M4" i="1" s="1"/>
  <c r="M5" i="1" s="1"/>
  <c r="P15" i="1"/>
  <c r="J4" i="1" s="1"/>
  <c r="J5" i="1" s="1"/>
</calcChain>
</file>

<file path=xl/sharedStrings.xml><?xml version="1.0" encoding="utf-8"?>
<sst xmlns="http://schemas.openxmlformats.org/spreadsheetml/2006/main" count="62" uniqueCount="41">
  <si>
    <t>Street Address</t>
  </si>
  <si>
    <t>City</t>
  </si>
  <si>
    <t>State</t>
  </si>
  <si>
    <t>Zip</t>
  </si>
  <si>
    <t xml:space="preserve">Beds </t>
  </si>
  <si>
    <t>Baths</t>
  </si>
  <si>
    <t>Occupancy Status</t>
  </si>
  <si>
    <t>sqft</t>
  </si>
  <si>
    <t>Monthly Rent</t>
  </si>
  <si>
    <t>Market Rent Rate</t>
  </si>
  <si>
    <t>Monthly Taxes</t>
  </si>
  <si>
    <t xml:space="preserve">Cap Ex &amp; Monthly Maint. </t>
  </si>
  <si>
    <t xml:space="preserve">Property Mgt. </t>
  </si>
  <si>
    <t>Monthly NOI</t>
  </si>
  <si>
    <t>Price</t>
  </si>
  <si>
    <t>4416 Maple Lane</t>
  </si>
  <si>
    <t>Indianapolis</t>
  </si>
  <si>
    <t>IN</t>
  </si>
  <si>
    <t>Rented</t>
  </si>
  <si>
    <t>8254 Meadowlark</t>
  </si>
  <si>
    <t>8320 Meadowlark</t>
  </si>
  <si>
    <t>8412 Meadowlark</t>
  </si>
  <si>
    <t>8843 Bel Air</t>
  </si>
  <si>
    <t>NOI</t>
  </si>
  <si>
    <t>Cap Rate</t>
  </si>
  <si>
    <t>Current Rates</t>
  </si>
  <si>
    <t>Market Rates</t>
  </si>
  <si>
    <t>Market Rate NOI</t>
  </si>
  <si>
    <t>Annual Rent Roll</t>
  </si>
  <si>
    <t>•</t>
  </si>
  <si>
    <t>Current NOI of $16,840</t>
  </si>
  <si>
    <t>All sold on Warranty Deed</t>
  </si>
  <si>
    <t>Property Management lined up</t>
  </si>
  <si>
    <t>Lending partners available!</t>
  </si>
  <si>
    <r>
      <rPr>
        <b/>
        <sz val="11"/>
        <color theme="1"/>
        <rFont val="Calibri"/>
        <family val="2"/>
        <scheme val="minor"/>
      </rPr>
      <t>Note:  C</t>
    </r>
    <r>
      <rPr>
        <sz val="11"/>
        <color theme="1"/>
        <rFont val="Calibri"/>
        <family val="2"/>
        <scheme val="minor"/>
      </rPr>
      <t xml:space="preserve">ap Ex, Monthly Maintenance and Property Managrement rates are based upon industry norms of 5%, 10%, and 10%, respectively.  Pro Forma numbers are based off of Rent-O-Meter market rental rates.  All units are townhomes and all units are currently rented to long term tenants with lease agreements in place.  </t>
    </r>
    <r>
      <rPr>
        <u/>
        <sz val="11"/>
        <color theme="1"/>
        <rFont val="Calibri"/>
        <family val="2"/>
        <scheme val="minor"/>
      </rPr>
      <t xml:space="preserve">Numbers provided are for information purposes only </t>
    </r>
    <r>
      <rPr>
        <sz val="11"/>
        <color theme="1"/>
        <rFont val="Calibri"/>
        <family val="2"/>
        <scheme val="minor"/>
      </rPr>
      <t xml:space="preserve">.  </t>
    </r>
    <r>
      <rPr>
        <b/>
        <sz val="11"/>
        <color theme="1"/>
        <rFont val="Calibri"/>
        <family val="2"/>
        <scheme val="minor"/>
      </rPr>
      <t>Buyers should conduct their own due dillegence whenever purchasing investment property.</t>
    </r>
    <r>
      <rPr>
        <sz val="11"/>
        <color theme="1"/>
        <rFont val="Calibri"/>
        <family val="2"/>
        <scheme val="minor"/>
      </rPr>
      <t xml:space="preserve">  </t>
    </r>
  </si>
  <si>
    <t>Asking Price:  Just $120,000!</t>
  </si>
  <si>
    <t>First quick close cash offer gets it!</t>
  </si>
  <si>
    <t>Pictures:</t>
  </si>
  <si>
    <t>https://www.dropbox.com/sh/nyxt2dmg62qvigc/AABQFHPhS-bg8dju4dPCkCq5a?dl=0</t>
  </si>
  <si>
    <t>20  Cap at market rents</t>
  </si>
  <si>
    <t>14 Cap at current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</si>
</sst>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b/>
      <i/>
      <sz val="16"/>
      <color rgb="FFC0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" xfId="0" applyFill="1" applyBorder="1"/>
    <xf numFmtId="44" fontId="0" fillId="0" borderId="1" xfId="1" applyFont="1" applyFill="1" applyBorder="1"/>
    <xf numFmtId="44" fontId="0" fillId="3" borderId="1" xfId="1" applyFont="1" applyFill="1" applyBorder="1"/>
    <xf numFmtId="0" fontId="5" fillId="0" borderId="1" xfId="3" applyFont="1" applyFill="1" applyBorder="1"/>
    <xf numFmtId="44" fontId="3" fillId="0" borderId="1" xfId="0" applyNumberFormat="1" applyFont="1" applyBorder="1"/>
    <xf numFmtId="44" fontId="3" fillId="4" borderId="1" xfId="0" applyNumberFormat="1" applyFont="1" applyFill="1" applyBorder="1"/>
    <xf numFmtId="0" fontId="3" fillId="0" borderId="1" xfId="0" applyFont="1" applyBorder="1"/>
    <xf numFmtId="9" fontId="0" fillId="0" borderId="0" xfId="2" applyFont="1"/>
    <xf numFmtId="44" fontId="0" fillId="0" borderId="0" xfId="1" applyFont="1"/>
    <xf numFmtId="9" fontId="3" fillId="0" borderId="1" xfId="2" applyFont="1" applyBorder="1"/>
    <xf numFmtId="0" fontId="3" fillId="0" borderId="1" xfId="0" applyFont="1" applyFill="1" applyBorder="1" applyAlignment="1">
      <alignment horizontal="center"/>
    </xf>
    <xf numFmtId="0" fontId="0" fillId="0" borderId="0" xfId="0" applyFill="1"/>
    <xf numFmtId="44" fontId="3" fillId="0" borderId="1" xfId="0" applyNumberFormat="1" applyFont="1" applyFill="1" applyBorder="1" applyAlignment="1">
      <alignment horizontal="center"/>
    </xf>
    <xf numFmtId="0" fontId="4" fillId="6" borderId="1" xfId="0" applyFont="1" applyFill="1" applyBorder="1"/>
    <xf numFmtId="0" fontId="4" fillId="6" borderId="1" xfId="0" applyFont="1" applyFill="1" applyBorder="1" applyAlignment="1">
      <alignment wrapText="1"/>
    </xf>
    <xf numFmtId="44" fontId="4" fillId="6" borderId="1" xfId="1" applyFont="1" applyFill="1" applyBorder="1" applyAlignment="1">
      <alignment wrapText="1"/>
    </xf>
    <xf numFmtId="0" fontId="6" fillId="0" borderId="0" xfId="0" applyFont="1" applyAlignment="1">
      <alignment horizontal="right"/>
    </xf>
    <xf numFmtId="0" fontId="3" fillId="0" borderId="0" xfId="0" applyFont="1" applyAlignment="1"/>
    <xf numFmtId="0" fontId="10" fillId="0" borderId="0" xfId="0" applyFont="1" applyAlignment="1">
      <alignment horizontal="right"/>
    </xf>
    <xf numFmtId="0" fontId="11" fillId="0" borderId="0" xfId="0" applyFont="1"/>
    <xf numFmtId="0" fontId="3" fillId="0" borderId="0" xfId="0" applyFont="1" applyAlignment="1">
      <alignment horizontal="left"/>
    </xf>
    <xf numFmtId="0" fontId="3" fillId="5" borderId="1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4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4" applyAlignment="1">
      <alignment horizontal="left"/>
    </xf>
    <xf numFmtId="0" fontId="0" fillId="0" borderId="0" xfId="0" applyAlignment="1">
      <alignment horizontal="left"/>
    </xf>
  </cellXfs>
  <cellStyles count="5">
    <cellStyle name="Bad" xfId="3" builtinId="27"/>
    <cellStyle name="Currency" xfId="1" builtinId="4"/>
    <cellStyle name="Hyperlink" xfId="4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ropbox.com/sh/nyxt2dmg62qvigc/AABQFHPhS-bg8dju4dPCkCq5a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1C5F0-D07B-444A-8967-22DE49BAED91}">
  <dimension ref="A1:R20"/>
  <sheetViews>
    <sheetView showGridLines="0" tabSelected="1" workbookViewId="0">
      <selection activeCell="I9" sqref="I9"/>
    </sheetView>
  </sheetViews>
  <sheetFormatPr defaultRowHeight="15" x14ac:dyDescent="0.25"/>
  <cols>
    <col min="2" max="2" width="19.42578125" customWidth="1"/>
    <col min="3" max="3" width="14.140625" customWidth="1"/>
    <col min="4" max="4" width="7.85546875" customWidth="1"/>
    <col min="6" max="6" width="10.7109375" customWidth="1"/>
    <col min="7" max="7" width="9.5703125" customWidth="1"/>
    <col min="8" max="8" width="12.85546875" customWidth="1"/>
    <col min="9" max="9" width="15.85546875" bestFit="1" customWidth="1"/>
    <col min="10" max="10" width="12.85546875" customWidth="1"/>
    <col min="11" max="11" width="13.5703125" customWidth="1"/>
    <col min="12" max="12" width="15.85546875" bestFit="1" customWidth="1"/>
    <col min="13" max="13" width="11.85546875" customWidth="1"/>
    <col min="14" max="14" width="16.28515625" customWidth="1"/>
    <col min="15" max="15" width="13.28515625" customWidth="1"/>
    <col min="16" max="17" width="11.5703125" customWidth="1"/>
    <col min="18" max="18" width="12.5703125" style="9" bestFit="1" customWidth="1"/>
  </cols>
  <sheetData>
    <row r="1" spans="1:18" ht="27" customHeight="1" x14ac:dyDescent="0.25"/>
    <row r="2" spans="1:18" ht="15.75" x14ac:dyDescent="0.25">
      <c r="A2" s="17" t="s">
        <v>29</v>
      </c>
      <c r="B2" s="24" t="s">
        <v>40</v>
      </c>
      <c r="C2" s="24"/>
      <c r="D2" s="19" t="s">
        <v>29</v>
      </c>
      <c r="E2" s="26" t="s">
        <v>33</v>
      </c>
      <c r="F2" s="26"/>
      <c r="G2" s="26"/>
      <c r="I2" s="22" t="s">
        <v>25</v>
      </c>
      <c r="J2" s="22"/>
      <c r="L2" s="22" t="s">
        <v>26</v>
      </c>
      <c r="M2" s="22"/>
      <c r="Q2" s="9"/>
      <c r="R2"/>
    </row>
    <row r="3" spans="1:18" ht="15.75" x14ac:dyDescent="0.25">
      <c r="A3" s="17" t="s">
        <v>29</v>
      </c>
      <c r="B3" s="24" t="s">
        <v>39</v>
      </c>
      <c r="C3" s="24"/>
      <c r="D3" s="19" t="s">
        <v>29</v>
      </c>
      <c r="E3" s="26" t="s">
        <v>32</v>
      </c>
      <c r="F3" s="26"/>
      <c r="G3" s="26"/>
      <c r="I3" s="11" t="s">
        <v>28</v>
      </c>
      <c r="J3" s="13">
        <f>J15*12</f>
        <v>30223.56</v>
      </c>
      <c r="K3" s="12"/>
      <c r="L3" s="11" t="s">
        <v>28</v>
      </c>
      <c r="M3" s="13">
        <f>K15*12</f>
        <v>37740</v>
      </c>
      <c r="Q3" s="9"/>
      <c r="R3"/>
    </row>
    <row r="4" spans="1:18" ht="15.75" x14ac:dyDescent="0.25">
      <c r="A4" s="17" t="s">
        <v>29</v>
      </c>
      <c r="B4" s="24" t="s">
        <v>30</v>
      </c>
      <c r="C4" s="24"/>
      <c r="D4" s="19" t="s">
        <v>29</v>
      </c>
      <c r="E4" s="26" t="s">
        <v>31</v>
      </c>
      <c r="F4" s="26"/>
      <c r="G4" s="26"/>
      <c r="I4" s="7" t="s">
        <v>23</v>
      </c>
      <c r="J4" s="5">
        <f>P15*12</f>
        <v>16839.849999999999</v>
      </c>
      <c r="L4" s="7" t="s">
        <v>23</v>
      </c>
      <c r="M4" s="5">
        <f>Q15*12</f>
        <v>24356.29</v>
      </c>
      <c r="O4" s="8"/>
      <c r="P4" s="8"/>
      <c r="Q4" s="9"/>
      <c r="R4"/>
    </row>
    <row r="5" spans="1:18" x14ac:dyDescent="0.25">
      <c r="A5" s="17"/>
      <c r="B5" s="25"/>
      <c r="C5" s="25"/>
      <c r="D5" s="18"/>
      <c r="E5" s="21"/>
      <c r="F5" s="21"/>
      <c r="G5" s="21"/>
      <c r="I5" s="7" t="s">
        <v>24</v>
      </c>
      <c r="J5" s="10">
        <f>J4/R15</f>
        <v>0.14033208333333333</v>
      </c>
      <c r="L5" s="7" t="s">
        <v>24</v>
      </c>
      <c r="M5" s="10">
        <f>M4/R15</f>
        <v>0.20296908333333333</v>
      </c>
      <c r="Q5" s="9"/>
      <c r="R5"/>
    </row>
    <row r="6" spans="1:18" x14ac:dyDescent="0.25">
      <c r="A6" s="17"/>
      <c r="B6" s="25"/>
      <c r="C6" s="25"/>
      <c r="D6" s="18"/>
      <c r="E6" s="18"/>
    </row>
    <row r="7" spans="1:18" ht="21" x14ac:dyDescent="0.35">
      <c r="A7" s="17"/>
      <c r="B7" s="27" t="s">
        <v>36</v>
      </c>
      <c r="C7" s="27"/>
      <c r="D7" s="27"/>
      <c r="E7" s="27"/>
      <c r="F7" s="27"/>
      <c r="G7" s="27"/>
      <c r="I7" s="28" t="s">
        <v>35</v>
      </c>
      <c r="J7" s="28"/>
      <c r="K7" s="28"/>
      <c r="L7" s="28"/>
      <c r="M7" s="20" t="s">
        <v>37</v>
      </c>
      <c r="N7" s="29" t="s">
        <v>38</v>
      </c>
      <c r="O7" s="30"/>
      <c r="P7" s="30"/>
      <c r="Q7" s="30"/>
      <c r="R7" s="30"/>
    </row>
    <row r="9" spans="1:18" ht="47.25" x14ac:dyDescent="0.25">
      <c r="B9" s="14" t="s">
        <v>0</v>
      </c>
      <c r="C9" s="14" t="s">
        <v>1</v>
      </c>
      <c r="D9" s="14" t="s">
        <v>2</v>
      </c>
      <c r="E9" s="14" t="s">
        <v>3</v>
      </c>
      <c r="F9" s="14" t="s">
        <v>4</v>
      </c>
      <c r="G9" s="14" t="s">
        <v>5</v>
      </c>
      <c r="H9" s="15" t="s">
        <v>6</v>
      </c>
      <c r="I9" s="14" t="s">
        <v>7</v>
      </c>
      <c r="J9" s="16" t="s">
        <v>8</v>
      </c>
      <c r="K9" s="16" t="s">
        <v>9</v>
      </c>
      <c r="L9" s="16" t="s">
        <v>10</v>
      </c>
      <c r="M9" s="16" t="s">
        <v>10</v>
      </c>
      <c r="N9" s="16" t="s">
        <v>11</v>
      </c>
      <c r="O9" s="16" t="s">
        <v>12</v>
      </c>
      <c r="P9" s="16" t="s">
        <v>13</v>
      </c>
      <c r="Q9" s="16" t="s">
        <v>27</v>
      </c>
      <c r="R9" s="16" t="s">
        <v>14</v>
      </c>
    </row>
    <row r="10" spans="1:18" x14ac:dyDescent="0.25">
      <c r="B10" s="1" t="s">
        <v>15</v>
      </c>
      <c r="C10" s="1" t="s">
        <v>16</v>
      </c>
      <c r="D10" s="1" t="s">
        <v>17</v>
      </c>
      <c r="E10" s="1">
        <v>46226</v>
      </c>
      <c r="F10" s="1">
        <v>1</v>
      </c>
      <c r="G10" s="1">
        <v>1</v>
      </c>
      <c r="H10" s="1" t="s">
        <v>18</v>
      </c>
      <c r="I10" s="1">
        <v>1320</v>
      </c>
      <c r="J10" s="2">
        <v>390.6</v>
      </c>
      <c r="K10" s="2">
        <v>595</v>
      </c>
      <c r="L10" s="2">
        <v>53.066666666666663</v>
      </c>
      <c r="M10" s="2">
        <v>57.916666666666664</v>
      </c>
      <c r="N10" s="2">
        <f>J10*0.15</f>
        <v>58.59</v>
      </c>
      <c r="O10" s="2">
        <f>J10*0.1</f>
        <v>39.06</v>
      </c>
      <c r="P10" s="2">
        <f>J10-(L10+M10+N10+O10)</f>
        <v>181.9666666666667</v>
      </c>
      <c r="Q10" s="2">
        <f>K10-(L10+M10+N10+O10)</f>
        <v>386.36666666666667</v>
      </c>
      <c r="R10" s="3">
        <v>24000</v>
      </c>
    </row>
    <row r="11" spans="1:18" x14ac:dyDescent="0.25">
      <c r="B11" s="1" t="s">
        <v>19</v>
      </c>
      <c r="C11" s="1" t="s">
        <v>16</v>
      </c>
      <c r="D11" s="1" t="s">
        <v>17</v>
      </c>
      <c r="E11" s="1">
        <v>46226</v>
      </c>
      <c r="F11" s="1">
        <v>1</v>
      </c>
      <c r="G11" s="1">
        <v>1</v>
      </c>
      <c r="H11" s="1" t="s">
        <v>18</v>
      </c>
      <c r="I11" s="1">
        <v>1320</v>
      </c>
      <c r="J11" s="2">
        <v>460.4</v>
      </c>
      <c r="K11" s="2">
        <v>644</v>
      </c>
      <c r="L11" s="2">
        <v>48.736666666666672</v>
      </c>
      <c r="M11" s="2">
        <v>59.416666666666664</v>
      </c>
      <c r="N11" s="2">
        <f t="shared" ref="N11:N14" si="0">J11*0.15</f>
        <v>69.059999999999988</v>
      </c>
      <c r="O11" s="2">
        <f t="shared" ref="O11:O14" si="1">J11*0.1</f>
        <v>46.04</v>
      </c>
      <c r="P11" s="2">
        <f t="shared" ref="P11:P14" si="2">J11-(L11+M11+N11+O11)</f>
        <v>237.14666666666668</v>
      </c>
      <c r="Q11" s="2">
        <f t="shared" ref="Q11:Q14" si="3">K11-(L11+M11+N11+O11)</f>
        <v>420.74666666666667</v>
      </c>
      <c r="R11" s="3">
        <v>24000</v>
      </c>
    </row>
    <row r="12" spans="1:18" x14ac:dyDescent="0.25">
      <c r="B12" s="1" t="s">
        <v>20</v>
      </c>
      <c r="C12" s="1" t="s">
        <v>16</v>
      </c>
      <c r="D12" s="1" t="s">
        <v>17</v>
      </c>
      <c r="E12" s="1">
        <v>46226</v>
      </c>
      <c r="F12" s="1">
        <v>1</v>
      </c>
      <c r="G12" s="1">
        <v>1</v>
      </c>
      <c r="H12" s="1" t="s">
        <v>18</v>
      </c>
      <c r="I12" s="1">
        <v>1320</v>
      </c>
      <c r="J12" s="2">
        <v>745.42</v>
      </c>
      <c r="K12" s="2">
        <v>644</v>
      </c>
      <c r="L12" s="2">
        <v>24.28</v>
      </c>
      <c r="M12" s="2">
        <v>56.5</v>
      </c>
      <c r="N12" s="2">
        <f t="shared" si="0"/>
        <v>111.81299999999999</v>
      </c>
      <c r="O12" s="2">
        <f t="shared" si="1"/>
        <v>74.542000000000002</v>
      </c>
      <c r="P12" s="2">
        <f t="shared" si="2"/>
        <v>478.28499999999997</v>
      </c>
      <c r="Q12" s="2">
        <f t="shared" si="3"/>
        <v>376.86500000000001</v>
      </c>
      <c r="R12" s="3">
        <v>24000</v>
      </c>
    </row>
    <row r="13" spans="1:18" x14ac:dyDescent="0.25">
      <c r="B13" s="4" t="s">
        <v>21</v>
      </c>
      <c r="C13" s="1" t="s">
        <v>16</v>
      </c>
      <c r="D13" s="1" t="s">
        <v>17</v>
      </c>
      <c r="E13" s="1">
        <v>46226</v>
      </c>
      <c r="F13" s="1">
        <v>1</v>
      </c>
      <c r="G13" s="1">
        <v>1</v>
      </c>
      <c r="H13" s="1" t="s">
        <v>18</v>
      </c>
      <c r="I13" s="1">
        <v>1320</v>
      </c>
      <c r="J13" s="2">
        <v>468.21</v>
      </c>
      <c r="K13" s="2">
        <v>647</v>
      </c>
      <c r="L13" s="2">
        <v>35.406666666666666</v>
      </c>
      <c r="M13" s="2">
        <v>56.5</v>
      </c>
      <c r="N13" s="2">
        <f t="shared" si="0"/>
        <v>70.231499999999997</v>
      </c>
      <c r="O13" s="2">
        <f t="shared" si="1"/>
        <v>46.820999999999998</v>
      </c>
      <c r="P13" s="2">
        <f t="shared" si="2"/>
        <v>259.25083333333328</v>
      </c>
      <c r="Q13" s="2">
        <f t="shared" si="3"/>
        <v>438.04083333333335</v>
      </c>
      <c r="R13" s="3">
        <v>24000</v>
      </c>
    </row>
    <row r="14" spans="1:18" x14ac:dyDescent="0.25">
      <c r="B14" s="4" t="s">
        <v>22</v>
      </c>
      <c r="C14" s="1" t="s">
        <v>16</v>
      </c>
      <c r="D14" s="1" t="s">
        <v>17</v>
      </c>
      <c r="E14" s="1">
        <v>46226</v>
      </c>
      <c r="F14" s="1">
        <v>1</v>
      </c>
      <c r="G14" s="1">
        <v>1</v>
      </c>
      <c r="H14" s="1" t="s">
        <v>18</v>
      </c>
      <c r="I14" s="1">
        <v>1232</v>
      </c>
      <c r="J14" s="2">
        <v>454</v>
      </c>
      <c r="K14" s="2">
        <v>615</v>
      </c>
      <c r="L14" s="2">
        <v>38.828333333333333</v>
      </c>
      <c r="M14" s="2">
        <v>55</v>
      </c>
      <c r="N14" s="2">
        <f t="shared" si="0"/>
        <v>68.099999999999994</v>
      </c>
      <c r="O14" s="2">
        <f t="shared" si="1"/>
        <v>45.400000000000006</v>
      </c>
      <c r="P14" s="2">
        <f t="shared" si="2"/>
        <v>246.67166666666665</v>
      </c>
      <c r="Q14" s="2">
        <f t="shared" si="3"/>
        <v>407.67166666666662</v>
      </c>
      <c r="R14" s="3">
        <v>24000</v>
      </c>
    </row>
    <row r="15" spans="1:18" x14ac:dyDescent="0.25">
      <c r="J15" s="5">
        <f>SUM(J10:J14)</f>
        <v>2518.63</v>
      </c>
      <c r="K15" s="5">
        <f>SUM(K10:K14)</f>
        <v>3145</v>
      </c>
      <c r="L15" s="5">
        <f>SUM(L10:L14)</f>
        <v>200.31833333333333</v>
      </c>
      <c r="M15" s="5">
        <f>SUM(M10:M14)</f>
        <v>285.33333333333331</v>
      </c>
      <c r="N15" s="5">
        <f t="shared" ref="N15:R15" si="4">SUM(N10:N14)</f>
        <v>377.79449999999997</v>
      </c>
      <c r="O15" s="5">
        <f t="shared" si="4"/>
        <v>251.863</v>
      </c>
      <c r="P15" s="5">
        <f t="shared" si="4"/>
        <v>1403.3208333333332</v>
      </c>
      <c r="Q15" s="5">
        <f t="shared" si="4"/>
        <v>2029.6908333333336</v>
      </c>
      <c r="R15" s="6">
        <f t="shared" si="4"/>
        <v>120000</v>
      </c>
    </row>
    <row r="19" spans="2:18" x14ac:dyDescent="0.25">
      <c r="B19" s="23" t="s">
        <v>34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2:18" x14ac:dyDescent="0.2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</sheetData>
  <sheetProtection algorithmName="SHA-512" hashValue="vGUP2gwcHH0+7OgRipYu9hMKXsXxo3/Y4h47yK2MCsLodVgf/pPifqaYPfVgFTHDUiKzjvucNzvl6krn9poY6A==" saltValue="vE/tewiPQyGz23WKMsk0Hg==" spinCount="100000" sheet="1" objects="1" scenarios="1"/>
  <mergeCells count="15">
    <mergeCell ref="E5:G5"/>
    <mergeCell ref="I2:J2"/>
    <mergeCell ref="L2:M2"/>
    <mergeCell ref="B19:R20"/>
    <mergeCell ref="B2:C2"/>
    <mergeCell ref="B3:C3"/>
    <mergeCell ref="B4:C4"/>
    <mergeCell ref="B5:C5"/>
    <mergeCell ref="B6:C6"/>
    <mergeCell ref="E2:G2"/>
    <mergeCell ref="E3:G3"/>
    <mergeCell ref="E4:G4"/>
    <mergeCell ref="B7:G7"/>
    <mergeCell ref="I7:L7"/>
    <mergeCell ref="N7:R7"/>
  </mergeCells>
  <hyperlinks>
    <hyperlink ref="N7" r:id="rId1" xr:uid="{9DE66858-737B-469D-A16D-6FD4C0CB7D6E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Indy 5 Package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Gruol</dc:creator>
  <cp:lastModifiedBy>Mike Gruol</cp:lastModifiedBy>
  <dcterms:created xsi:type="dcterms:W3CDTF">2018-07-20T04:47:19Z</dcterms:created>
  <dcterms:modified xsi:type="dcterms:W3CDTF">2018-07-27T18:58:32Z</dcterms:modified>
</cp:coreProperties>
</file>